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in-2008\обмен\Тоня\На сайт\"/>
    </mc:Choice>
  </mc:AlternateContent>
  <bookViews>
    <workbookView xWindow="0" yWindow="0" windowWidth="23040" windowHeight="9408"/>
  </bookViews>
  <sheets>
    <sheet name="База данных по тех.состоянию эл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3" l="1"/>
  <c r="W19" i="3"/>
  <c r="U19" i="3"/>
  <c r="Q19" i="3"/>
  <c r="M19" i="3"/>
  <c r="K19" i="3"/>
  <c r="G19" i="3"/>
  <c r="D19" i="3"/>
  <c r="P18" i="3"/>
  <c r="O18" i="3"/>
  <c r="F18" i="3"/>
  <c r="E18" i="3"/>
  <c r="P17" i="3"/>
  <c r="O17" i="3"/>
  <c r="F17" i="3"/>
  <c r="C17" i="3" s="1"/>
  <c r="E17" i="3"/>
  <c r="P16" i="3"/>
  <c r="O16" i="3"/>
  <c r="F16" i="3"/>
  <c r="E16" i="3"/>
  <c r="P15" i="3"/>
  <c r="O15" i="3"/>
  <c r="F15" i="3"/>
  <c r="C15" i="3" s="1"/>
  <c r="E15" i="3"/>
  <c r="P14" i="3"/>
  <c r="O14" i="3"/>
  <c r="F14" i="3"/>
  <c r="E14" i="3"/>
  <c r="P13" i="3"/>
  <c r="O13" i="3"/>
  <c r="B13" i="3" s="1"/>
  <c r="F13" i="3"/>
  <c r="E13" i="3"/>
  <c r="P12" i="3"/>
  <c r="O12" i="3"/>
  <c r="F12" i="3"/>
  <c r="E12" i="3"/>
  <c r="P11" i="3"/>
  <c r="O11" i="3"/>
  <c r="B11" i="3" s="1"/>
  <c r="F11" i="3"/>
  <c r="E11" i="3"/>
  <c r="P10" i="3"/>
  <c r="O10" i="3"/>
  <c r="F10" i="3"/>
  <c r="E10" i="3"/>
  <c r="P9" i="3"/>
  <c r="O9" i="3"/>
  <c r="O19" i="3" s="1"/>
  <c r="F9" i="3"/>
  <c r="E9" i="3"/>
  <c r="C10" i="3" l="1"/>
  <c r="C12" i="3"/>
  <c r="B15" i="3"/>
  <c r="B17" i="3"/>
  <c r="B18" i="3"/>
  <c r="C14" i="3"/>
  <c r="E19" i="3"/>
  <c r="B10" i="3"/>
  <c r="B12" i="3"/>
  <c r="B14" i="3"/>
  <c r="C16" i="3"/>
  <c r="B9" i="3"/>
  <c r="C9" i="3"/>
  <c r="C11" i="3"/>
  <c r="C13" i="3"/>
  <c r="B16" i="3"/>
  <c r="C18" i="3"/>
  <c r="B19" i="3" l="1"/>
</calcChain>
</file>

<file path=xl/sharedStrings.xml><?xml version="1.0" encoding="utf-8"?>
<sst xmlns="http://schemas.openxmlformats.org/spreadsheetml/2006/main" count="55" uniqueCount="32">
  <si>
    <t>Предприятие       Населенный  пункт</t>
  </si>
  <si>
    <t>Электрические  линии</t>
  </si>
  <si>
    <t>Трансформаторные  подстанции</t>
  </si>
  <si>
    <t>ВСЕГО</t>
  </si>
  <si>
    <t>в том  числе</t>
  </si>
  <si>
    <t>Воздушные</t>
  </si>
  <si>
    <t>Кабельные</t>
  </si>
  <si>
    <t>Количество,шт</t>
  </si>
  <si>
    <t>Установленная  мощность, кВА</t>
  </si>
  <si>
    <t>Износ,%</t>
  </si>
  <si>
    <t>0.4кВ</t>
  </si>
  <si>
    <t>6кВ</t>
  </si>
  <si>
    <t>10 кВ</t>
  </si>
  <si>
    <t>35 кВ</t>
  </si>
  <si>
    <t>протяженность, км</t>
  </si>
  <si>
    <t>износ,%</t>
  </si>
  <si>
    <t xml:space="preserve">п.Ванино         </t>
  </si>
  <si>
    <t>п.Высокогорный</t>
  </si>
  <si>
    <t xml:space="preserve">п.Токи                  </t>
  </si>
  <si>
    <t>п.Орочи ф.Дома</t>
  </si>
  <si>
    <t>п.Датта</t>
  </si>
  <si>
    <t>п.Хуту</t>
  </si>
  <si>
    <t>п.Като</t>
  </si>
  <si>
    <t>п.Кенада</t>
  </si>
  <si>
    <t>исп.инженер Сорокина Т.А.</t>
  </si>
  <si>
    <t>т.(42-137)7-25-74</t>
  </si>
  <si>
    <t>п.Орочи</t>
  </si>
  <si>
    <t>п.Октябрьский</t>
  </si>
  <si>
    <t>Итого</t>
  </si>
  <si>
    <t>Приложение 1.3 и 1.4</t>
  </si>
  <si>
    <t>Об объектах электросетевого хозяйства и уровне  их физического износа                                                                                    МУП "Электросеть"  по  состоянию на 01.01.2023г.</t>
  </si>
  <si>
    <t>Из общей протяженности электрических сетей ветхие, подлежат замене,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</si>
</sst>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6" fillId="2" borderId="28" xfId="0" applyFont="1" applyFill="1" applyBorder="1" applyAlignment="1">
      <alignment horizontal="left" wrapText="1"/>
    </xf>
    <xf numFmtId="0" fontId="6" fillId="2" borderId="29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31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left" wrapText="1"/>
    </xf>
    <xf numFmtId="0" fontId="6" fillId="2" borderId="30" xfId="0" applyFont="1" applyFill="1" applyBorder="1" applyAlignment="1">
      <alignment horizontal="left" wrapText="1"/>
    </xf>
    <xf numFmtId="0" fontId="6" fillId="2" borderId="31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vertical="justify" wrapText="1"/>
    </xf>
    <xf numFmtId="0" fontId="3" fillId="2" borderId="31" xfId="0" applyFont="1" applyFill="1" applyBorder="1" applyAlignment="1">
      <alignment horizontal="left" vertical="justify" wrapText="1"/>
    </xf>
    <xf numFmtId="0" fontId="3" fillId="2" borderId="30" xfId="0" applyFont="1" applyFill="1" applyBorder="1" applyAlignment="1">
      <alignment horizontal="left" vertical="justify" wrapText="1"/>
    </xf>
    <xf numFmtId="0" fontId="0" fillId="2" borderId="0" xfId="0" applyFill="1"/>
    <xf numFmtId="0" fontId="6" fillId="2" borderId="13" xfId="0" applyFont="1" applyFill="1" applyBorder="1" applyAlignment="1">
      <alignment horizontal="left" wrapText="1"/>
    </xf>
    <xf numFmtId="0" fontId="6" fillId="2" borderId="3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6" fillId="2" borderId="27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vertical="justify" wrapText="1"/>
    </xf>
    <xf numFmtId="0" fontId="12" fillId="2" borderId="31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justify" wrapText="1"/>
    </xf>
    <xf numFmtId="0" fontId="6" fillId="2" borderId="3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vertical="justify" wrapText="1"/>
    </xf>
    <xf numFmtId="0" fontId="3" fillId="2" borderId="34" xfId="0" applyFont="1" applyFill="1" applyBorder="1" applyAlignment="1">
      <alignment horizontal="left" vertical="justify" wrapText="1"/>
    </xf>
    <xf numFmtId="0" fontId="3" fillId="2" borderId="33" xfId="0" applyFont="1" applyFill="1" applyBorder="1" applyAlignment="1">
      <alignment horizontal="left" vertical="justify" wrapText="1"/>
    </xf>
    <xf numFmtId="0" fontId="7" fillId="2" borderId="5" xfId="0" applyFont="1" applyFill="1" applyBorder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34" xfId="0" applyFont="1" applyFill="1" applyBorder="1" applyAlignment="1">
      <alignment horizontal="center" textRotation="90" wrapText="1"/>
    </xf>
    <xf numFmtId="0" fontId="3" fillId="2" borderId="33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textRotation="90" wrapText="1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right" textRotation="90" wrapText="1"/>
    </xf>
    <xf numFmtId="0" fontId="6" fillId="2" borderId="31" xfId="0" applyFont="1" applyFill="1" applyBorder="1" applyAlignment="1">
      <alignment horizontal="right" textRotation="90" wrapText="1"/>
    </xf>
    <xf numFmtId="0" fontId="7" fillId="2" borderId="30" xfId="0" applyFont="1" applyFill="1" applyBorder="1" applyAlignment="1">
      <alignment textRotation="90" wrapText="1"/>
    </xf>
    <xf numFmtId="0" fontId="6" fillId="2" borderId="25" xfId="0" applyFont="1" applyFill="1" applyBorder="1" applyAlignment="1">
      <alignment horizontal="right" textRotation="90" wrapText="1"/>
    </xf>
    <xf numFmtId="0" fontId="6" fillId="2" borderId="24" xfId="0" applyFont="1" applyFill="1" applyBorder="1" applyAlignment="1">
      <alignment horizontal="right" textRotation="90" wrapText="1"/>
    </xf>
    <xf numFmtId="0" fontId="3" fillId="2" borderId="25" xfId="0" applyFont="1" applyFill="1" applyBorder="1" applyAlignment="1">
      <alignment textRotation="90" wrapText="1"/>
    </xf>
    <xf numFmtId="0" fontId="3" fillId="2" borderId="23" xfId="0" applyFont="1" applyFill="1" applyBorder="1" applyAlignment="1">
      <alignment textRotation="90" wrapText="1"/>
    </xf>
    <xf numFmtId="0" fontId="3" fillId="2" borderId="24" xfId="0" applyFont="1" applyFill="1" applyBorder="1" applyAlignment="1">
      <alignment textRotation="90" wrapText="1"/>
    </xf>
    <xf numFmtId="0" fontId="6" fillId="2" borderId="22" xfId="0" applyFont="1" applyFill="1" applyBorder="1" applyAlignment="1">
      <alignment textRotation="90" wrapText="1"/>
    </xf>
    <xf numFmtId="0" fontId="6" fillId="2" borderId="23" xfId="0" applyFont="1" applyFill="1" applyBorder="1" applyAlignment="1">
      <alignment textRotation="90" wrapText="1"/>
    </xf>
    <xf numFmtId="0" fontId="3" fillId="2" borderId="26" xfId="0" applyFont="1" applyFill="1" applyBorder="1" applyAlignment="1">
      <alignment textRotation="90" wrapText="1"/>
    </xf>
    <xf numFmtId="0" fontId="12" fillId="2" borderId="27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wrapText="1"/>
    </xf>
    <xf numFmtId="0" fontId="6" fillId="2" borderId="31" xfId="0" applyFont="1" applyFill="1" applyBorder="1" applyAlignment="1">
      <alignment horizontal="right" wrapText="1"/>
    </xf>
    <xf numFmtId="0" fontId="6" fillId="2" borderId="30" xfId="0" applyFont="1" applyFill="1" applyBorder="1" applyAlignment="1">
      <alignment horizontal="right" wrapText="1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2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A7" workbookViewId="0">
      <selection sqref="A1:XFD1048576"/>
    </sheetView>
  </sheetViews>
  <sheetFormatPr defaultRowHeight="14.4" x14ac:dyDescent="0.3"/>
  <cols>
    <col min="1" max="1" width="13.44140625" style="11" customWidth="1"/>
    <col min="2" max="2" width="6.44140625" style="11" customWidth="1"/>
    <col min="3" max="3" width="5" style="11" customWidth="1"/>
    <col min="4" max="4" width="5.33203125" style="11" customWidth="1"/>
    <col min="5" max="5" width="4.33203125" style="11" customWidth="1"/>
    <col min="6" max="6" width="5.33203125" style="11" customWidth="1"/>
    <col min="7" max="7" width="4.88671875" style="11" customWidth="1"/>
    <col min="8" max="8" width="2.5546875" style="11" customWidth="1"/>
    <col min="9" max="9" width="3.109375" style="11" customWidth="1"/>
    <col min="10" max="10" width="5.44140625" style="11" customWidth="1"/>
    <col min="11" max="11" width="4.33203125" style="11" customWidth="1"/>
    <col min="12" max="12" width="5.109375" style="11" customWidth="1"/>
    <col min="13" max="13" width="2.88671875" style="11" customWidth="1"/>
    <col min="14" max="14" width="5" style="11" customWidth="1"/>
    <col min="15" max="15" width="4.44140625" style="11" customWidth="1"/>
    <col min="16" max="16" width="5" style="11" customWidth="1"/>
    <col min="17" max="17" width="6" style="11" customWidth="1"/>
    <col min="18" max="18" width="4.5546875" style="11" customWidth="1"/>
    <col min="19" max="19" width="3.88671875" style="11" customWidth="1"/>
    <col min="20" max="20" width="5" style="11" customWidth="1"/>
    <col min="21" max="21" width="5.5546875" style="11" customWidth="1"/>
    <col min="22" max="22" width="3.109375" style="11" customWidth="1"/>
    <col min="23" max="16384" width="8.88671875" style="11"/>
  </cols>
  <sheetData>
    <row r="1" spans="1:25" x14ac:dyDescent="0.3">
      <c r="T1" s="11" t="s">
        <v>29</v>
      </c>
    </row>
    <row r="2" spans="1:25" ht="15" customHeight="1" x14ac:dyDescent="0.3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5" ht="45" customHeight="1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5" ht="19.5" customHeight="1" thickBot="1" x14ac:dyDescent="0.4">
      <c r="A4" s="30" t="s">
        <v>0</v>
      </c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 t="s">
        <v>2</v>
      </c>
      <c r="X4" s="34"/>
      <c r="Y4" s="35"/>
    </row>
    <row r="5" spans="1:25" ht="15.75" customHeight="1" thickBot="1" x14ac:dyDescent="0.35">
      <c r="A5" s="36"/>
      <c r="B5" s="37" t="s">
        <v>3</v>
      </c>
      <c r="C5" s="38"/>
      <c r="D5" s="39"/>
      <c r="E5" s="40" t="s">
        <v>4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3"/>
      <c r="Y5" s="44"/>
    </row>
    <row r="6" spans="1:25" ht="15" customHeight="1" x14ac:dyDescent="0.3">
      <c r="A6" s="36"/>
      <c r="B6" s="45"/>
      <c r="C6" s="46"/>
      <c r="D6" s="47"/>
      <c r="E6" s="48" t="s">
        <v>3</v>
      </c>
      <c r="F6" s="49"/>
      <c r="G6" s="50" t="s">
        <v>5</v>
      </c>
      <c r="H6" s="50"/>
      <c r="I6" s="50"/>
      <c r="J6" s="50"/>
      <c r="K6" s="50"/>
      <c r="L6" s="50"/>
      <c r="M6" s="50"/>
      <c r="N6" s="51"/>
      <c r="O6" s="37" t="s">
        <v>3</v>
      </c>
      <c r="P6" s="52"/>
      <c r="Q6" s="53" t="s">
        <v>6</v>
      </c>
      <c r="R6" s="50"/>
      <c r="S6" s="50"/>
      <c r="T6" s="50"/>
      <c r="U6" s="50"/>
      <c r="V6" s="50"/>
      <c r="W6" s="54" t="s">
        <v>7</v>
      </c>
      <c r="X6" s="55" t="s">
        <v>8</v>
      </c>
      <c r="Y6" s="56" t="s">
        <v>9</v>
      </c>
    </row>
    <row r="7" spans="1:25" ht="15" customHeight="1" thickBot="1" x14ac:dyDescent="0.35">
      <c r="A7" s="36"/>
      <c r="B7" s="45"/>
      <c r="C7" s="46"/>
      <c r="D7" s="47"/>
      <c r="E7" s="57"/>
      <c r="F7" s="58"/>
      <c r="G7" s="59" t="s">
        <v>10</v>
      </c>
      <c r="H7" s="60"/>
      <c r="I7" s="61" t="s">
        <v>11</v>
      </c>
      <c r="J7" s="60"/>
      <c r="K7" s="61" t="s">
        <v>12</v>
      </c>
      <c r="L7" s="60"/>
      <c r="M7" s="61" t="s">
        <v>13</v>
      </c>
      <c r="N7" s="62"/>
      <c r="O7" s="63"/>
      <c r="P7" s="64"/>
      <c r="Q7" s="61" t="s">
        <v>10</v>
      </c>
      <c r="R7" s="60"/>
      <c r="S7" s="61" t="s">
        <v>11</v>
      </c>
      <c r="T7" s="60"/>
      <c r="U7" s="61" t="s">
        <v>12</v>
      </c>
      <c r="V7" s="59"/>
      <c r="W7" s="65"/>
      <c r="X7" s="66"/>
      <c r="Y7" s="67"/>
    </row>
    <row r="8" spans="1:25" ht="85.2" customHeight="1" thickBot="1" x14ac:dyDescent="0.35">
      <c r="A8" s="68"/>
      <c r="B8" s="69" t="s">
        <v>14</v>
      </c>
      <c r="C8" s="70" t="s">
        <v>15</v>
      </c>
      <c r="D8" s="71" t="s">
        <v>31</v>
      </c>
      <c r="E8" s="72" t="s">
        <v>14</v>
      </c>
      <c r="F8" s="73" t="s">
        <v>15</v>
      </c>
      <c r="G8" s="74" t="s">
        <v>14</v>
      </c>
      <c r="H8" s="75" t="s">
        <v>15</v>
      </c>
      <c r="I8" s="75" t="s">
        <v>14</v>
      </c>
      <c r="J8" s="75" t="s">
        <v>15</v>
      </c>
      <c r="K8" s="75" t="s">
        <v>14</v>
      </c>
      <c r="L8" s="75" t="s">
        <v>15</v>
      </c>
      <c r="M8" s="75" t="s">
        <v>14</v>
      </c>
      <c r="N8" s="76" t="s">
        <v>15</v>
      </c>
      <c r="O8" s="77" t="s">
        <v>14</v>
      </c>
      <c r="P8" s="78" t="s">
        <v>15</v>
      </c>
      <c r="Q8" s="75" t="s">
        <v>14</v>
      </c>
      <c r="R8" s="75" t="s">
        <v>15</v>
      </c>
      <c r="S8" s="75" t="s">
        <v>14</v>
      </c>
      <c r="T8" s="75" t="s">
        <v>15</v>
      </c>
      <c r="U8" s="75" t="s">
        <v>14</v>
      </c>
      <c r="V8" s="79" t="s">
        <v>15</v>
      </c>
      <c r="W8" s="65"/>
      <c r="X8" s="66"/>
      <c r="Y8" s="67"/>
    </row>
    <row r="9" spans="1:25" ht="15" thickBot="1" x14ac:dyDescent="0.35">
      <c r="A9" s="18" t="s">
        <v>16</v>
      </c>
      <c r="B9" s="19">
        <f>E9+O9</f>
        <v>88.02</v>
      </c>
      <c r="C9" s="19">
        <f>(F9+P9)/2</f>
        <v>83.100000000000009</v>
      </c>
      <c r="D9" s="80">
        <v>2</v>
      </c>
      <c r="E9" s="1">
        <f>G9+K9</f>
        <v>59.629999999999995</v>
      </c>
      <c r="F9" s="6">
        <f>(H9+L9)/2</f>
        <v>82.4</v>
      </c>
      <c r="G9" s="3">
        <v>40.86</v>
      </c>
      <c r="H9" s="4">
        <v>76.099999999999994</v>
      </c>
      <c r="I9" s="4">
        <v>0</v>
      </c>
      <c r="J9" s="4">
        <v>0</v>
      </c>
      <c r="K9" s="4">
        <v>18.77</v>
      </c>
      <c r="L9" s="4">
        <v>88.7</v>
      </c>
      <c r="M9" s="4">
        <v>0</v>
      </c>
      <c r="N9" s="5">
        <v>0</v>
      </c>
      <c r="O9" s="2">
        <f t="shared" ref="O9:O10" si="0">Q9+U9</f>
        <v>28.39</v>
      </c>
      <c r="P9" s="7">
        <f>(R9+T9+V9)/2</f>
        <v>83.800000000000011</v>
      </c>
      <c r="Q9" s="4">
        <v>13.53</v>
      </c>
      <c r="R9" s="4">
        <v>78.2</v>
      </c>
      <c r="S9" s="4">
        <v>0</v>
      </c>
      <c r="T9" s="4">
        <v>0</v>
      </c>
      <c r="U9" s="4">
        <v>14.86</v>
      </c>
      <c r="V9" s="5">
        <v>89.4</v>
      </c>
      <c r="W9" s="4">
        <v>50</v>
      </c>
      <c r="X9" s="4">
        <v>25203</v>
      </c>
      <c r="Y9" s="5">
        <v>88.7</v>
      </c>
    </row>
    <row r="10" spans="1:25" ht="15" thickBot="1" x14ac:dyDescent="0.35">
      <c r="A10" s="18" t="s">
        <v>17</v>
      </c>
      <c r="B10" s="7">
        <f>E10+O10</f>
        <v>37.739999999999995</v>
      </c>
      <c r="C10" s="7">
        <f t="shared" ref="C10:C18" si="1">(F10+P10)/2</f>
        <v>86.3</v>
      </c>
      <c r="D10" s="21">
        <v>4.0999999999999996</v>
      </c>
      <c r="E10" s="1">
        <f>G10+K10</f>
        <v>33.72</v>
      </c>
      <c r="F10" s="6">
        <f t="shared" ref="F10:F11" si="2">(H10+L10)/2</f>
        <v>87.3</v>
      </c>
      <c r="G10" s="3">
        <v>21.46</v>
      </c>
      <c r="H10" s="4">
        <v>82.8</v>
      </c>
      <c r="I10" s="4">
        <v>0</v>
      </c>
      <c r="J10" s="4">
        <v>0</v>
      </c>
      <c r="K10" s="4">
        <v>12.26</v>
      </c>
      <c r="L10" s="4">
        <v>91.8</v>
      </c>
      <c r="M10" s="4">
        <v>0</v>
      </c>
      <c r="N10" s="5">
        <v>0</v>
      </c>
      <c r="O10" s="2">
        <f t="shared" si="0"/>
        <v>4.0199999999999996</v>
      </c>
      <c r="P10" s="7">
        <f t="shared" ref="P10:P14" si="3">(R10+T10+V10)/2</f>
        <v>85.3</v>
      </c>
      <c r="Q10" s="4">
        <v>3.33</v>
      </c>
      <c r="R10" s="4">
        <v>89.3</v>
      </c>
      <c r="S10" s="4">
        <v>0</v>
      </c>
      <c r="T10" s="4">
        <v>0</v>
      </c>
      <c r="U10" s="4">
        <v>0.69</v>
      </c>
      <c r="V10" s="5">
        <v>81.3</v>
      </c>
      <c r="W10" s="4">
        <v>18</v>
      </c>
      <c r="X10" s="4">
        <v>9260</v>
      </c>
      <c r="Y10" s="5">
        <v>89.2</v>
      </c>
    </row>
    <row r="11" spans="1:25" ht="15" thickBot="1" x14ac:dyDescent="0.35">
      <c r="A11" s="18" t="s">
        <v>18</v>
      </c>
      <c r="B11" s="7">
        <f>E11+O11</f>
        <v>19.670000000000002</v>
      </c>
      <c r="C11" s="7">
        <f t="shared" si="1"/>
        <v>80.75</v>
      </c>
      <c r="D11" s="21">
        <v>1.63</v>
      </c>
      <c r="E11" s="1">
        <f>G11+K11</f>
        <v>16.96</v>
      </c>
      <c r="F11" s="6">
        <f t="shared" si="2"/>
        <v>77.599999999999994</v>
      </c>
      <c r="G11" s="3">
        <v>5.58</v>
      </c>
      <c r="H11" s="4">
        <v>71.099999999999994</v>
      </c>
      <c r="I11" s="4">
        <v>0</v>
      </c>
      <c r="J11" s="4">
        <v>0</v>
      </c>
      <c r="K11" s="4">
        <v>11.38</v>
      </c>
      <c r="L11" s="4">
        <v>84.1</v>
      </c>
      <c r="M11" s="4">
        <v>0</v>
      </c>
      <c r="N11" s="5">
        <v>0</v>
      </c>
      <c r="O11" s="2">
        <f>Q11+U11</f>
        <v>2.71</v>
      </c>
      <c r="P11" s="7">
        <f t="shared" si="3"/>
        <v>83.9</v>
      </c>
      <c r="Q11" s="4">
        <v>1.39</v>
      </c>
      <c r="R11" s="4">
        <v>86</v>
      </c>
      <c r="S11" s="4">
        <v>0</v>
      </c>
      <c r="T11" s="4">
        <v>0</v>
      </c>
      <c r="U11" s="4">
        <v>1.32</v>
      </c>
      <c r="V11" s="5">
        <v>81.8</v>
      </c>
      <c r="W11" s="4">
        <v>10</v>
      </c>
      <c r="X11" s="4">
        <v>4260</v>
      </c>
      <c r="Y11" s="5">
        <v>87.3</v>
      </c>
    </row>
    <row r="12" spans="1:25" ht="15" thickBot="1" x14ac:dyDescent="0.35">
      <c r="A12" s="20" t="s">
        <v>19</v>
      </c>
      <c r="B12" s="7">
        <f t="shared" ref="B12:B16" si="4">E12+O12</f>
        <v>0.55000000000000004</v>
      </c>
      <c r="C12" s="7">
        <f t="shared" si="1"/>
        <v>95.89500000000001</v>
      </c>
      <c r="D12" s="21">
        <v>0</v>
      </c>
      <c r="E12" s="1">
        <f t="shared" ref="E12:E16" si="5">G12+K12</f>
        <v>0.4</v>
      </c>
      <c r="F12" s="6">
        <f>H12</f>
        <v>97.39</v>
      </c>
      <c r="G12" s="8">
        <v>0.4</v>
      </c>
      <c r="H12" s="4">
        <v>97.39</v>
      </c>
      <c r="I12" s="9">
        <v>0</v>
      </c>
      <c r="J12" s="9">
        <v>0</v>
      </c>
      <c r="K12" s="9">
        <v>0</v>
      </c>
      <c r="L12" s="4">
        <v>0</v>
      </c>
      <c r="M12" s="9">
        <v>0</v>
      </c>
      <c r="N12" s="10">
        <v>0</v>
      </c>
      <c r="O12" s="2">
        <f t="shared" ref="O12:O18" si="6">Q12+U12</f>
        <v>0.15</v>
      </c>
      <c r="P12" s="7">
        <f>R12</f>
        <v>94.4</v>
      </c>
      <c r="Q12" s="9">
        <v>0.15</v>
      </c>
      <c r="R12" s="4">
        <v>94.4</v>
      </c>
      <c r="S12" s="9">
        <v>0</v>
      </c>
      <c r="T12" s="4">
        <v>0</v>
      </c>
      <c r="U12" s="9">
        <v>0</v>
      </c>
      <c r="V12" s="5">
        <v>0</v>
      </c>
      <c r="W12" s="9">
        <v>0</v>
      </c>
      <c r="X12" s="9">
        <v>0</v>
      </c>
      <c r="Y12" s="5">
        <v>0</v>
      </c>
    </row>
    <row r="13" spans="1:25" ht="15" thickBot="1" x14ac:dyDescent="0.35">
      <c r="A13" s="20" t="s">
        <v>26</v>
      </c>
      <c r="B13" s="7">
        <f t="shared" si="4"/>
        <v>7.78</v>
      </c>
      <c r="C13" s="7">
        <f t="shared" si="1"/>
        <v>57.05</v>
      </c>
      <c r="D13" s="21">
        <v>0</v>
      </c>
      <c r="E13" s="1">
        <f t="shared" si="5"/>
        <v>7.45</v>
      </c>
      <c r="F13" s="6">
        <f t="shared" ref="F13:F14" si="7">(H13+L13)/2</f>
        <v>62.45</v>
      </c>
      <c r="G13" s="8">
        <v>7.24</v>
      </c>
      <c r="H13" s="4">
        <v>62.2</v>
      </c>
      <c r="I13" s="9">
        <v>0</v>
      </c>
      <c r="J13" s="9">
        <v>0</v>
      </c>
      <c r="K13" s="9">
        <v>0.21</v>
      </c>
      <c r="L13" s="4">
        <v>62.7</v>
      </c>
      <c r="M13" s="9">
        <v>0</v>
      </c>
      <c r="N13" s="10">
        <v>0</v>
      </c>
      <c r="O13" s="2">
        <f t="shared" si="6"/>
        <v>0.33</v>
      </c>
      <c r="P13" s="7">
        <f t="shared" si="3"/>
        <v>51.65</v>
      </c>
      <c r="Q13" s="9">
        <v>0.22</v>
      </c>
      <c r="R13" s="4">
        <v>64.5</v>
      </c>
      <c r="S13" s="9">
        <v>0</v>
      </c>
      <c r="T13" s="4">
        <v>0</v>
      </c>
      <c r="U13" s="9">
        <v>0.11</v>
      </c>
      <c r="V13" s="5">
        <v>38.799999999999997</v>
      </c>
      <c r="W13" s="9">
        <v>1</v>
      </c>
      <c r="X13" s="9">
        <v>800</v>
      </c>
      <c r="Y13" s="5">
        <v>33.9</v>
      </c>
    </row>
    <row r="14" spans="1:25" ht="15" thickBot="1" x14ac:dyDescent="0.35">
      <c r="A14" s="20" t="s">
        <v>20</v>
      </c>
      <c r="B14" s="7">
        <f t="shared" si="4"/>
        <v>11.827</v>
      </c>
      <c r="C14" s="7">
        <f t="shared" si="1"/>
        <v>42.55</v>
      </c>
      <c r="D14" s="21">
        <v>0</v>
      </c>
      <c r="E14" s="1">
        <f t="shared" si="5"/>
        <v>11.827</v>
      </c>
      <c r="F14" s="6">
        <f t="shared" si="7"/>
        <v>85.1</v>
      </c>
      <c r="G14" s="8">
        <v>9.41</v>
      </c>
      <c r="H14" s="4">
        <v>86.9</v>
      </c>
      <c r="I14" s="9">
        <v>0</v>
      </c>
      <c r="J14" s="9">
        <v>0</v>
      </c>
      <c r="K14" s="9">
        <v>2.4169999999999998</v>
      </c>
      <c r="L14" s="4">
        <v>83.3</v>
      </c>
      <c r="M14" s="9">
        <v>0</v>
      </c>
      <c r="N14" s="10">
        <v>0</v>
      </c>
      <c r="O14" s="2">
        <f t="shared" si="6"/>
        <v>0</v>
      </c>
      <c r="P14" s="7">
        <f t="shared" si="3"/>
        <v>0</v>
      </c>
      <c r="Q14" s="9">
        <v>0</v>
      </c>
      <c r="R14" s="4">
        <v>0</v>
      </c>
      <c r="S14" s="9">
        <v>0</v>
      </c>
      <c r="T14" s="4">
        <v>0</v>
      </c>
      <c r="U14" s="9">
        <v>0</v>
      </c>
      <c r="V14" s="5">
        <v>0</v>
      </c>
      <c r="W14" s="9">
        <v>4</v>
      </c>
      <c r="X14" s="9">
        <v>2660</v>
      </c>
      <c r="Y14" s="5">
        <v>40.1</v>
      </c>
    </row>
    <row r="15" spans="1:25" ht="15" thickBot="1" x14ac:dyDescent="0.35">
      <c r="A15" s="20" t="s">
        <v>21</v>
      </c>
      <c r="B15" s="7">
        <f t="shared" si="4"/>
        <v>2.2200000000000002</v>
      </c>
      <c r="C15" s="7">
        <f t="shared" si="1"/>
        <v>96.5</v>
      </c>
      <c r="D15" s="21">
        <v>0</v>
      </c>
      <c r="E15" s="1">
        <f t="shared" si="5"/>
        <v>2</v>
      </c>
      <c r="F15" s="6">
        <f t="shared" ref="F15:F16" si="8">H15</f>
        <v>97.1</v>
      </c>
      <c r="G15" s="8">
        <v>2</v>
      </c>
      <c r="H15" s="4">
        <v>97.1</v>
      </c>
      <c r="I15" s="9">
        <v>0</v>
      </c>
      <c r="J15" s="9">
        <v>0</v>
      </c>
      <c r="K15" s="9">
        <v>0</v>
      </c>
      <c r="L15" s="4">
        <v>0</v>
      </c>
      <c r="M15" s="9">
        <v>0</v>
      </c>
      <c r="N15" s="10">
        <v>0</v>
      </c>
      <c r="O15" s="2">
        <f t="shared" si="6"/>
        <v>0.22</v>
      </c>
      <c r="P15" s="7">
        <f t="shared" ref="P15:P18" si="9">R15</f>
        <v>95.9</v>
      </c>
      <c r="Q15" s="9">
        <v>0.22</v>
      </c>
      <c r="R15" s="4">
        <v>95.9</v>
      </c>
      <c r="S15" s="9">
        <v>0</v>
      </c>
      <c r="T15" s="4">
        <v>0</v>
      </c>
      <c r="U15" s="9">
        <v>0</v>
      </c>
      <c r="V15" s="5">
        <v>0</v>
      </c>
      <c r="W15" s="9">
        <v>0</v>
      </c>
      <c r="X15" s="9">
        <v>0</v>
      </c>
      <c r="Y15" s="5">
        <v>0</v>
      </c>
    </row>
    <row r="16" spans="1:25" ht="15" thickBot="1" x14ac:dyDescent="0.35">
      <c r="A16" s="22" t="s">
        <v>22</v>
      </c>
      <c r="B16" s="17">
        <f t="shared" si="4"/>
        <v>1.08</v>
      </c>
      <c r="C16" s="17">
        <f t="shared" si="1"/>
        <v>96.5</v>
      </c>
      <c r="D16" s="81">
        <v>0</v>
      </c>
      <c r="E16" s="12">
        <f t="shared" si="5"/>
        <v>0.87</v>
      </c>
      <c r="F16" s="23">
        <f t="shared" si="8"/>
        <v>97.1</v>
      </c>
      <c r="G16" s="24">
        <v>0.87</v>
      </c>
      <c r="H16" s="15">
        <v>97.1</v>
      </c>
      <c r="I16" s="25">
        <v>0</v>
      </c>
      <c r="J16" s="25">
        <v>0</v>
      </c>
      <c r="K16" s="25">
        <v>0</v>
      </c>
      <c r="L16" s="15">
        <v>0</v>
      </c>
      <c r="M16" s="25">
        <v>0</v>
      </c>
      <c r="N16" s="26">
        <v>0</v>
      </c>
      <c r="O16" s="13">
        <f t="shared" si="6"/>
        <v>0.21</v>
      </c>
      <c r="P16" s="17">
        <f t="shared" si="9"/>
        <v>95.9</v>
      </c>
      <c r="Q16" s="25">
        <v>0.21</v>
      </c>
      <c r="R16" s="15">
        <v>95.9</v>
      </c>
      <c r="S16" s="25">
        <v>0</v>
      </c>
      <c r="T16" s="15">
        <v>0</v>
      </c>
      <c r="U16" s="25">
        <v>0</v>
      </c>
      <c r="V16" s="16">
        <v>0</v>
      </c>
      <c r="W16" s="25">
        <v>0</v>
      </c>
      <c r="X16" s="25">
        <v>0</v>
      </c>
      <c r="Y16" s="16">
        <v>0</v>
      </c>
    </row>
    <row r="17" spans="1:25" ht="15" thickBot="1" x14ac:dyDescent="0.35">
      <c r="A17" s="18" t="s">
        <v>23</v>
      </c>
      <c r="B17" s="7">
        <f>E17+O17</f>
        <v>61.313000000000002</v>
      </c>
      <c r="C17" s="7">
        <f t="shared" si="1"/>
        <v>61.633333333333333</v>
      </c>
      <c r="D17" s="21">
        <v>8.6999999999999993</v>
      </c>
      <c r="E17" s="1">
        <f>G17+K17+M17</f>
        <v>60.972999999999999</v>
      </c>
      <c r="F17" s="6">
        <f>(H17+L17+N17)/3</f>
        <v>27.366666666666664</v>
      </c>
      <c r="G17" s="3">
        <v>18.113</v>
      </c>
      <c r="H17" s="4">
        <v>68.8</v>
      </c>
      <c r="I17" s="4">
        <v>0</v>
      </c>
      <c r="J17" s="4">
        <v>0</v>
      </c>
      <c r="K17" s="4">
        <v>2.1800000000000002</v>
      </c>
      <c r="L17" s="4">
        <v>7.7</v>
      </c>
      <c r="M17" s="4">
        <v>40.68</v>
      </c>
      <c r="N17" s="5">
        <v>5.6</v>
      </c>
      <c r="O17" s="2">
        <f t="shared" si="6"/>
        <v>0.34</v>
      </c>
      <c r="P17" s="7">
        <f t="shared" si="9"/>
        <v>95.9</v>
      </c>
      <c r="Q17" s="4">
        <v>0.34</v>
      </c>
      <c r="R17" s="4">
        <v>95.9</v>
      </c>
      <c r="S17" s="4">
        <v>0</v>
      </c>
      <c r="T17" s="4">
        <v>0</v>
      </c>
      <c r="U17" s="4">
        <v>0</v>
      </c>
      <c r="V17" s="5">
        <v>0</v>
      </c>
      <c r="W17" s="4">
        <v>4</v>
      </c>
      <c r="X17" s="4">
        <v>2960</v>
      </c>
      <c r="Y17" s="5">
        <v>5.8</v>
      </c>
    </row>
    <row r="18" spans="1:25" ht="15" thickBot="1" x14ac:dyDescent="0.35">
      <c r="A18" s="27" t="s">
        <v>27</v>
      </c>
      <c r="B18" s="17">
        <f>E18+O18</f>
        <v>81.655999999999992</v>
      </c>
      <c r="C18" s="17">
        <f t="shared" si="1"/>
        <v>83.216666666666669</v>
      </c>
      <c r="D18" s="82">
        <v>2.0390000000000001</v>
      </c>
      <c r="E18" s="12">
        <f>G18+K18+M18</f>
        <v>71.430999999999997</v>
      </c>
      <c r="F18" s="23">
        <f>(H18+L18+N18)/3</f>
        <v>66.433333333333337</v>
      </c>
      <c r="G18" s="14">
        <v>43.470999999999997</v>
      </c>
      <c r="H18" s="15">
        <v>99.3</v>
      </c>
      <c r="I18" s="15">
        <v>0</v>
      </c>
      <c r="J18" s="15">
        <v>0</v>
      </c>
      <c r="K18" s="15">
        <v>27.96</v>
      </c>
      <c r="L18" s="15">
        <v>100</v>
      </c>
      <c r="M18" s="15">
        <v>0</v>
      </c>
      <c r="N18" s="16">
        <v>0</v>
      </c>
      <c r="O18" s="13">
        <f t="shared" si="6"/>
        <v>10.225</v>
      </c>
      <c r="P18" s="17">
        <f t="shared" si="9"/>
        <v>100</v>
      </c>
      <c r="Q18" s="15">
        <v>4.1449999999999996</v>
      </c>
      <c r="R18" s="15">
        <v>100</v>
      </c>
      <c r="S18" s="15">
        <v>0</v>
      </c>
      <c r="T18" s="15">
        <v>0</v>
      </c>
      <c r="U18" s="15">
        <v>6.08</v>
      </c>
      <c r="V18" s="16">
        <v>0</v>
      </c>
      <c r="W18" s="15">
        <v>26</v>
      </c>
      <c r="X18" s="15">
        <v>13560</v>
      </c>
      <c r="Y18" s="16">
        <v>99.8</v>
      </c>
    </row>
    <row r="19" spans="1:25" ht="15" thickBot="1" x14ac:dyDescent="0.35">
      <c r="A19" s="83" t="s">
        <v>28</v>
      </c>
      <c r="B19" s="84">
        <f>SUM(B9:B18)</f>
        <v>311.85600000000005</v>
      </c>
      <c r="C19" s="84"/>
      <c r="D19" s="84">
        <f>SUM(D9:D18)</f>
        <v>18.469000000000001</v>
      </c>
      <c r="E19" s="84">
        <f>SUM(E9:E18)</f>
        <v>265.26100000000002</v>
      </c>
      <c r="F19" s="84"/>
      <c r="G19" s="84">
        <f>SUM(G9:G18)</f>
        <v>149.404</v>
      </c>
      <c r="H19" s="84"/>
      <c r="I19" s="84"/>
      <c r="J19" s="84"/>
      <c r="K19" s="84">
        <f>SUM(K9:K18)</f>
        <v>75.177000000000007</v>
      </c>
      <c r="L19" s="84"/>
      <c r="M19" s="84">
        <f>SUM(M9:M18)</f>
        <v>40.68</v>
      </c>
      <c r="N19" s="84"/>
      <c r="O19" s="84">
        <f>SUM(O9:O18)</f>
        <v>46.594999999999999</v>
      </c>
      <c r="P19" s="84"/>
      <c r="Q19" s="84">
        <f>SUM(Q9:Q18)</f>
        <v>23.534999999999997</v>
      </c>
      <c r="R19" s="84"/>
      <c r="S19" s="84"/>
      <c r="T19" s="84"/>
      <c r="U19" s="84">
        <f>SUM(U9:U18)</f>
        <v>23.059999999999995</v>
      </c>
      <c r="V19" s="84"/>
      <c r="W19" s="84">
        <f>SUM(W9:W18)</f>
        <v>113</v>
      </c>
      <c r="X19" s="84">
        <f>SUM(X9:X18)</f>
        <v>58703</v>
      </c>
      <c r="Y19" s="85"/>
    </row>
    <row r="20" spans="1:25" x14ac:dyDescent="0.3">
      <c r="A20" s="86"/>
      <c r="B20" s="87"/>
      <c r="C20" s="87"/>
      <c r="D20" s="87"/>
      <c r="E20" s="87"/>
      <c r="F20" s="87"/>
      <c r="G20" s="87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9"/>
      <c r="U20" s="89"/>
      <c r="V20" s="90"/>
    </row>
    <row r="21" spans="1:25" ht="15.6" x14ac:dyDescent="0.3">
      <c r="A21" s="91"/>
      <c r="B21" s="91"/>
      <c r="C21" s="91"/>
      <c r="D21" s="91"/>
      <c r="E21" s="91"/>
      <c r="F21" s="91"/>
      <c r="G21" s="91"/>
      <c r="H21" s="92"/>
      <c r="I21" s="92"/>
      <c r="J21" s="92"/>
      <c r="K21" s="92"/>
      <c r="L21" s="92"/>
      <c r="M21" s="93"/>
      <c r="N21" s="93"/>
      <c r="O21" s="93"/>
      <c r="P21" s="93"/>
      <c r="Q21" s="90"/>
      <c r="R21" s="90"/>
      <c r="S21" s="90"/>
      <c r="T21" s="90"/>
      <c r="U21" s="90"/>
      <c r="V21" s="94"/>
    </row>
    <row r="22" spans="1:25" x14ac:dyDescent="0.3">
      <c r="A22" s="95" t="s">
        <v>24</v>
      </c>
      <c r="B22" s="95"/>
      <c r="C22" s="95"/>
      <c r="D22" s="95"/>
      <c r="E22" s="95"/>
      <c r="F22" s="95"/>
      <c r="G22" s="94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4"/>
      <c r="U22" s="94"/>
      <c r="V22" s="97"/>
    </row>
    <row r="23" spans="1:25" ht="27" customHeight="1" x14ac:dyDescent="0.3">
      <c r="A23" s="95" t="s">
        <v>25</v>
      </c>
      <c r="B23" s="95"/>
      <c r="C23" s="95"/>
      <c r="D23" s="98"/>
      <c r="E23" s="98"/>
      <c r="F23" s="99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spans="1:25" x14ac:dyDescent="0.3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</row>
  </sheetData>
  <mergeCells count="24">
    <mergeCell ref="B4:V4"/>
    <mergeCell ref="W4:Y5"/>
    <mergeCell ref="B5:D7"/>
    <mergeCell ref="E5:V5"/>
    <mergeCell ref="E6:F7"/>
    <mergeCell ref="G6:N6"/>
    <mergeCell ref="O6:P7"/>
    <mergeCell ref="Q6:V6"/>
    <mergeCell ref="W6:W8"/>
    <mergeCell ref="X6:X8"/>
    <mergeCell ref="Y6:Y8"/>
    <mergeCell ref="G7:H7"/>
    <mergeCell ref="I7:J7"/>
    <mergeCell ref="K7:L7"/>
    <mergeCell ref="A22:F22"/>
    <mergeCell ref="H22:S22"/>
    <mergeCell ref="A23:C23"/>
    <mergeCell ref="H20:S20"/>
    <mergeCell ref="M7:N7"/>
    <mergeCell ref="Q7:R7"/>
    <mergeCell ref="S7:T7"/>
    <mergeCell ref="U7:V7"/>
    <mergeCell ref="A2:V3"/>
    <mergeCell ref="A4:A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данных по тех.состоянию эл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Vernigorova</cp:lastModifiedBy>
  <cp:lastPrinted>2020-02-22T02:14:04Z</cp:lastPrinted>
  <dcterms:created xsi:type="dcterms:W3CDTF">2016-02-18T03:55:10Z</dcterms:created>
  <dcterms:modified xsi:type="dcterms:W3CDTF">2023-03-02T01:43:33Z</dcterms:modified>
</cp:coreProperties>
</file>